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" i="1" l="1"/>
  <c r="F24" i="1"/>
  <c r="J6" i="1" s="1"/>
  <c r="H6" i="1"/>
  <c r="K11" i="1"/>
  <c r="J11" i="1"/>
  <c r="I11" i="1"/>
  <c r="L11" i="1"/>
  <c r="G12" i="1"/>
  <c r="F12" i="1"/>
  <c r="E12" i="1"/>
  <c r="F23" i="1" l="1"/>
  <c r="E23" i="1"/>
  <c r="G23" i="1" l="1"/>
  <c r="L22" i="1"/>
  <c r="K22" i="1"/>
  <c r="J22" i="1"/>
  <c r="I22" i="1"/>
  <c r="H22" i="1"/>
  <c r="L21" i="1"/>
  <c r="K21" i="1"/>
  <c r="J21" i="1"/>
  <c r="I21" i="1"/>
  <c r="H21" i="1"/>
  <c r="G20" i="1"/>
  <c r="F20" i="1"/>
  <c r="E20" i="1"/>
  <c r="L19" i="1"/>
  <c r="K19" i="1"/>
  <c r="J19" i="1"/>
  <c r="I19" i="1"/>
  <c r="L18" i="1"/>
  <c r="K18" i="1"/>
  <c r="J18" i="1"/>
  <c r="I18" i="1"/>
  <c r="H18" i="1"/>
  <c r="L17" i="1"/>
  <c r="K17" i="1"/>
  <c r="J17" i="1"/>
  <c r="I17" i="1"/>
  <c r="H17" i="1"/>
  <c r="G16" i="1"/>
  <c r="F16" i="1"/>
  <c r="E16" i="1"/>
  <c r="L15" i="1"/>
  <c r="K15" i="1"/>
  <c r="J15" i="1"/>
  <c r="I15" i="1"/>
  <c r="L14" i="1"/>
  <c r="K14" i="1"/>
  <c r="J14" i="1"/>
  <c r="I14" i="1"/>
  <c r="H14" i="1"/>
  <c r="L10" i="1"/>
  <c r="K10" i="1"/>
  <c r="J10" i="1"/>
  <c r="I10" i="1"/>
  <c r="L9" i="1"/>
  <c r="K9" i="1"/>
  <c r="J9" i="1"/>
  <c r="I9" i="1"/>
  <c r="I12" i="1" s="1"/>
  <c r="D4" i="1" s="1"/>
  <c r="H9" i="1"/>
  <c r="H12" i="1" s="1"/>
  <c r="K12" i="1" l="1"/>
  <c r="J12" i="1"/>
  <c r="K23" i="1"/>
  <c r="I23" i="1"/>
  <c r="I16" i="1"/>
  <c r="J23" i="1"/>
  <c r="K20" i="1"/>
  <c r="J20" i="1"/>
  <c r="H23" i="1"/>
  <c r="K16" i="1"/>
  <c r="E24" i="1"/>
  <c r="I20" i="1"/>
  <c r="H16" i="1"/>
  <c r="J16" i="1"/>
  <c r="J24" i="1" s="1"/>
  <c r="H20" i="1"/>
  <c r="I24" i="1" l="1"/>
  <c r="K24" i="1"/>
  <c r="H24" i="1"/>
  <c r="D6" i="1" l="1"/>
</calcChain>
</file>

<file path=xl/sharedStrings.xml><?xml version="1.0" encoding="utf-8"?>
<sst xmlns="http://schemas.openxmlformats.org/spreadsheetml/2006/main" count="35" uniqueCount="29">
  <si>
    <t>дополнительная общеобразовательная программа</t>
  </si>
  <si>
    <t>часов в неделю</t>
  </si>
  <si>
    <t>часов в год</t>
  </si>
  <si>
    <t>группа</t>
  </si>
  <si>
    <t>колво обуч-ся</t>
  </si>
  <si>
    <t>человеко часов 1 пол-е</t>
  </si>
  <si>
    <t>человекочасов в год*36</t>
  </si>
  <si>
    <t>мест:</t>
  </si>
  <si>
    <t>человеко часов 2 пол-е</t>
  </si>
  <si>
    <t>СОЦИАЛЬНО ГУМАНИТАРНАЯ НАПРАВЛЕННОСТЬ : ПФДОД</t>
  </si>
  <si>
    <t>ТУРИСТСКО-КРАЕВЕДЧЕСКАЯ НАПРАВЛЕННОСТЬ: ПФДОД</t>
  </si>
  <si>
    <t>Социально-гуманитарная направленность</t>
  </si>
  <si>
    <t>Туристско-краеведческая направленность</t>
  </si>
  <si>
    <t>ч/часов</t>
  </si>
  <si>
    <t xml:space="preserve"> групп:</t>
  </si>
  <si>
    <t>"ТРОПА БЕЗОПАСНОСТИ"</t>
  </si>
  <si>
    <t>№ группы</t>
  </si>
  <si>
    <t>№2</t>
  </si>
  <si>
    <t>№1</t>
  </si>
  <si>
    <t>№3</t>
  </si>
  <si>
    <t>"ТРЕКИНГ ТУР"</t>
  </si>
  <si>
    <t>пед. нагрузка,ставки</t>
  </si>
  <si>
    <t>основание:</t>
  </si>
  <si>
    <r>
      <t xml:space="preserve"> Доп.соглашение №</t>
    </r>
    <r>
      <rPr>
        <b/>
        <sz val="12"/>
        <color rgb="FFFF0000"/>
        <rFont val="Times New Roman"/>
        <family val="1"/>
        <charset val="204"/>
      </rPr>
      <t xml:space="preserve"> 8/10, 26.08.2025 </t>
    </r>
    <r>
      <rPr>
        <b/>
        <sz val="12"/>
        <rFont val="Times New Roman"/>
        <family val="1"/>
        <charset val="204"/>
      </rPr>
      <t>к согл. № 8 от 27.07.2023 года</t>
    </r>
  </si>
  <si>
    <t>СТУПЕНЬКИ К ШКОЛЕ.RU</t>
  </si>
  <si>
    <t>ТУРИСТЯТА+</t>
  </si>
  <si>
    <t xml:space="preserve">приказ №  02-уч от 29.08.2025 год               </t>
  </si>
  <si>
    <t>ДОПОЛНЕНИЕ В УЧЕБНЫЙ ПЛАН МБУДО "ЕРМАКОВСКИЙ ЦЕНТР ДОПОЛНИТЕЛЬНОГО ОБРАЗОВАНИЯ"</t>
  </si>
  <si>
    <t>Утверждаю: директор МБУДО Ермаковский центр дополнительного образования                      Л.А. Веселова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</si>
</sst>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Fill="1"/>
    <xf numFmtId="0" fontId="9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5" fillId="0" borderId="0" xfId="0" applyFont="1" applyFill="1"/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9" fillId="0" borderId="0" xfId="0" applyFont="1" applyFill="1" applyBorder="1"/>
    <xf numFmtId="0" fontId="11" fillId="0" borderId="0" xfId="0" applyFont="1" applyFill="1"/>
    <xf numFmtId="0" fontId="6" fillId="0" borderId="1" xfId="0" applyFont="1" applyFill="1" applyBorder="1"/>
    <xf numFmtId="0" fontId="12" fillId="0" borderId="1" xfId="0" applyFont="1" applyFill="1" applyBorder="1"/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/>
    <xf numFmtId="0" fontId="4" fillId="2" borderId="1" xfId="0" applyFont="1" applyFill="1" applyBorder="1"/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7" fillId="0" borderId="1" xfId="0" applyFont="1" applyFill="1" applyBorder="1"/>
    <xf numFmtId="0" fontId="2" fillId="0" borderId="0" xfId="0" applyFont="1" applyAlignment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4" workbookViewId="0">
      <selection activeCell="D6" sqref="D6"/>
    </sheetView>
  </sheetViews>
  <sheetFormatPr defaultRowHeight="15" x14ac:dyDescent="0.25"/>
  <cols>
    <col min="1" max="1" width="2" style="1" customWidth="1"/>
    <col min="2" max="2" width="7" customWidth="1"/>
    <col min="3" max="3" width="29.42578125" customWidth="1"/>
    <col min="4" max="4" width="8.140625" customWidth="1"/>
    <col min="5" max="5" width="7.42578125" customWidth="1"/>
    <col min="6" max="7" width="6.85546875" customWidth="1"/>
    <col min="8" max="8" width="9.140625" customWidth="1"/>
    <col min="9" max="9" width="7" customWidth="1"/>
    <col min="10" max="10" width="7.42578125" style="1" customWidth="1"/>
    <col min="11" max="11" width="8.85546875" customWidth="1"/>
    <col min="12" max="12" width="7.5703125" customWidth="1"/>
  </cols>
  <sheetData>
    <row r="1" spans="1:13" ht="57.75" customHeight="1" x14ac:dyDescent="0.25">
      <c r="B1" s="34" t="s">
        <v>28</v>
      </c>
      <c r="C1" s="34"/>
      <c r="D1" s="34"/>
      <c r="E1" s="34"/>
      <c r="F1" s="34"/>
      <c r="G1" s="31"/>
      <c r="H1" s="31"/>
      <c r="I1" s="31"/>
      <c r="J1" s="31"/>
      <c r="K1" s="31"/>
      <c r="L1" s="31"/>
      <c r="M1" s="31"/>
    </row>
    <row r="2" spans="1:13" x14ac:dyDescent="0.25">
      <c r="B2" s="4"/>
      <c r="C2" s="2" t="s">
        <v>26</v>
      </c>
      <c r="D2" s="4"/>
      <c r="E2" s="4"/>
      <c r="F2" s="4"/>
      <c r="G2" s="2"/>
      <c r="H2" s="2"/>
      <c r="J2" s="2"/>
      <c r="K2" s="2"/>
      <c r="L2" s="2"/>
    </row>
    <row r="3" spans="1:13" ht="15.75" x14ac:dyDescent="0.25">
      <c r="B3" s="4"/>
      <c r="C3" s="3" t="s">
        <v>27</v>
      </c>
      <c r="D3" s="3"/>
      <c r="E3" s="3"/>
      <c r="F3" s="3"/>
      <c r="G3" s="3"/>
      <c r="H3" s="3"/>
      <c r="I3" s="4"/>
      <c r="J3" s="4"/>
      <c r="K3" s="4"/>
    </row>
    <row r="4" spans="1:13" ht="47.25" x14ac:dyDescent="0.25">
      <c r="A4" s="5"/>
      <c r="B4" s="17" t="s">
        <v>22</v>
      </c>
      <c r="C4" s="17" t="s">
        <v>23</v>
      </c>
      <c r="D4" s="18">
        <f>I12</f>
        <v>1920</v>
      </c>
      <c r="E4" s="6" t="s">
        <v>11</v>
      </c>
      <c r="F4" s="6"/>
      <c r="G4" s="6"/>
      <c r="H4" s="6"/>
      <c r="I4" s="6"/>
      <c r="J4" s="6"/>
      <c r="K4" s="6"/>
      <c r="L4" s="6"/>
    </row>
    <row r="5" spans="1:13" ht="15.75" x14ac:dyDescent="0.25">
      <c r="A5" s="5"/>
      <c r="B5" s="6"/>
      <c r="C5" s="6"/>
      <c r="D5" s="18">
        <f>I24</f>
        <v>4480</v>
      </c>
      <c r="E5" s="6" t="s">
        <v>12</v>
      </c>
      <c r="F5" s="6"/>
      <c r="G5" s="6"/>
      <c r="H5" s="6"/>
      <c r="I5" s="6"/>
      <c r="J5" s="6"/>
      <c r="K5" s="6"/>
      <c r="L5" s="19"/>
    </row>
    <row r="6" spans="1:13" ht="15.75" x14ac:dyDescent="0.25">
      <c r="A6" s="5"/>
      <c r="B6" s="6"/>
      <c r="C6" s="20"/>
      <c r="D6" s="20">
        <f>D4+D5</f>
        <v>6400</v>
      </c>
      <c r="E6" s="6" t="s">
        <v>13</v>
      </c>
      <c r="F6" s="6"/>
      <c r="G6" s="6" t="s">
        <v>14</v>
      </c>
      <c r="H6" s="6">
        <f>E12+E24</f>
        <v>10</v>
      </c>
      <c r="I6" s="6" t="s">
        <v>7</v>
      </c>
      <c r="J6" s="6">
        <f>F12+F24</f>
        <v>110</v>
      </c>
      <c r="K6" s="6"/>
      <c r="L6" s="19"/>
    </row>
    <row r="7" spans="1:13" ht="17.25" customHeight="1" x14ac:dyDescent="0.25">
      <c r="A7" s="16"/>
      <c r="B7" s="21"/>
      <c r="C7" s="8" t="s">
        <v>0</v>
      </c>
      <c r="D7" s="8" t="s">
        <v>16</v>
      </c>
      <c r="E7" s="7" t="s">
        <v>3</v>
      </c>
      <c r="F7" s="8" t="s">
        <v>4</v>
      </c>
      <c r="G7" s="8" t="s">
        <v>1</v>
      </c>
      <c r="H7" s="8" t="s">
        <v>2</v>
      </c>
      <c r="I7" s="8" t="s">
        <v>5</v>
      </c>
      <c r="J7" s="8" t="s">
        <v>8</v>
      </c>
      <c r="K7" s="8" t="s">
        <v>6</v>
      </c>
      <c r="L7" s="8" t="s">
        <v>21</v>
      </c>
    </row>
    <row r="8" spans="1:13" x14ac:dyDescent="0.25">
      <c r="A8" s="16"/>
      <c r="B8" s="21"/>
      <c r="C8" s="32" t="s">
        <v>9</v>
      </c>
      <c r="D8" s="33"/>
      <c r="E8" s="33"/>
      <c r="F8" s="33"/>
      <c r="G8" s="33"/>
      <c r="H8" s="33"/>
      <c r="I8" s="33"/>
      <c r="J8" s="33"/>
      <c r="K8" s="33"/>
      <c r="L8" s="33"/>
    </row>
    <row r="9" spans="1:13" x14ac:dyDescent="0.25">
      <c r="A9" s="16"/>
      <c r="B9" s="30"/>
      <c r="C9" s="7"/>
      <c r="D9" s="5" t="s">
        <v>19</v>
      </c>
      <c r="E9" s="9">
        <v>1</v>
      </c>
      <c r="F9" s="9">
        <v>10</v>
      </c>
      <c r="G9" s="10">
        <v>4</v>
      </c>
      <c r="H9" s="10">
        <f>G9*36</f>
        <v>144</v>
      </c>
      <c r="I9" s="7">
        <f>F9*G9*16</f>
        <v>640</v>
      </c>
      <c r="J9" s="7">
        <f>F9*G9*20</f>
        <v>800</v>
      </c>
      <c r="K9" s="7">
        <f>G9*36*F9</f>
        <v>1440</v>
      </c>
      <c r="L9" s="11">
        <f>G9/18</f>
        <v>0.22222222222222221</v>
      </c>
    </row>
    <row r="10" spans="1:13" x14ac:dyDescent="0.25">
      <c r="A10" s="16"/>
      <c r="B10" s="30"/>
      <c r="C10" s="10"/>
      <c r="D10" s="9" t="s">
        <v>17</v>
      </c>
      <c r="E10" s="9">
        <v>1</v>
      </c>
      <c r="F10" s="9">
        <v>10</v>
      </c>
      <c r="G10" s="10">
        <v>4</v>
      </c>
      <c r="H10" s="10">
        <v>144</v>
      </c>
      <c r="I10" s="7">
        <f t="shared" ref="I10:I11" si="0">F10*G10*16</f>
        <v>640</v>
      </c>
      <c r="J10" s="7">
        <f t="shared" ref="J10:J11" si="1">F10*G10*20</f>
        <v>800</v>
      </c>
      <c r="K10" s="7">
        <f t="shared" ref="K10:K11" si="2">G10*36*F10</f>
        <v>1440</v>
      </c>
      <c r="L10" s="11">
        <f t="shared" ref="L10:L11" si="3">G10/18</f>
        <v>0.22222222222222221</v>
      </c>
    </row>
    <row r="11" spans="1:13" s="1" customFormat="1" x14ac:dyDescent="0.25">
      <c r="A11" s="16"/>
      <c r="B11" s="30"/>
      <c r="C11" s="10"/>
      <c r="D11" s="9" t="s">
        <v>18</v>
      </c>
      <c r="E11" s="9">
        <v>1</v>
      </c>
      <c r="F11" s="9">
        <v>10</v>
      </c>
      <c r="G11" s="10">
        <v>4</v>
      </c>
      <c r="H11" s="10">
        <v>144</v>
      </c>
      <c r="I11" s="7">
        <f t="shared" si="0"/>
        <v>640</v>
      </c>
      <c r="J11" s="7">
        <f t="shared" si="1"/>
        <v>800</v>
      </c>
      <c r="K11" s="7">
        <f t="shared" si="2"/>
        <v>1440</v>
      </c>
      <c r="L11" s="11">
        <f t="shared" si="3"/>
        <v>0.22222222222222221</v>
      </c>
    </row>
    <row r="12" spans="1:13" x14ac:dyDescent="0.25">
      <c r="A12" s="16"/>
      <c r="B12" s="30">
        <v>43145</v>
      </c>
      <c r="C12" s="28" t="s">
        <v>24</v>
      </c>
      <c r="D12" s="27"/>
      <c r="E12" s="27">
        <f>E10+E9+E11</f>
        <v>3</v>
      </c>
      <c r="F12" s="27">
        <f>F9+F10+F11</f>
        <v>30</v>
      </c>
      <c r="G12" s="28">
        <f>G10+G9+G11</f>
        <v>12</v>
      </c>
      <c r="H12" s="28">
        <f>H10+H9+H11</f>
        <v>432</v>
      </c>
      <c r="I12" s="25">
        <f>I9+I10+I11</f>
        <v>1920</v>
      </c>
      <c r="J12" s="25">
        <f>J10+J9+J11</f>
        <v>2400</v>
      </c>
      <c r="K12" s="25">
        <f>K9+K10+K11</f>
        <v>4320</v>
      </c>
      <c r="L12" s="25"/>
    </row>
    <row r="13" spans="1:13" x14ac:dyDescent="0.25">
      <c r="A13" s="16"/>
      <c r="B13" s="30"/>
      <c r="C13" s="32" t="s">
        <v>10</v>
      </c>
      <c r="D13" s="33"/>
      <c r="E13" s="33"/>
      <c r="F13" s="33"/>
      <c r="G13" s="33"/>
      <c r="H13" s="33"/>
      <c r="I13" s="33"/>
      <c r="J13" s="33"/>
      <c r="K13" s="33"/>
      <c r="L13" s="33"/>
    </row>
    <row r="14" spans="1:13" x14ac:dyDescent="0.25">
      <c r="A14" s="16"/>
      <c r="B14" s="30"/>
      <c r="C14" s="23"/>
      <c r="D14" s="9" t="s">
        <v>18</v>
      </c>
      <c r="E14" s="9">
        <v>1</v>
      </c>
      <c r="F14" s="9">
        <v>10</v>
      </c>
      <c r="G14" s="10">
        <v>2</v>
      </c>
      <c r="H14" s="10">
        <f>G14*36</f>
        <v>72</v>
      </c>
      <c r="I14" s="7">
        <f>F14*G14*16</f>
        <v>320</v>
      </c>
      <c r="J14" s="7">
        <f>F14*G14*20</f>
        <v>400</v>
      </c>
      <c r="K14" s="7">
        <f>G14*36*F14</f>
        <v>720</v>
      </c>
      <c r="L14" s="11">
        <f>G14/18</f>
        <v>0.1111111111111111</v>
      </c>
    </row>
    <row r="15" spans="1:13" x14ac:dyDescent="0.25">
      <c r="A15" s="16"/>
      <c r="B15" s="30"/>
      <c r="C15" s="5"/>
      <c r="D15" s="9"/>
      <c r="E15" s="9">
        <v>1</v>
      </c>
      <c r="F15" s="9">
        <v>10</v>
      </c>
      <c r="G15" s="10">
        <v>2</v>
      </c>
      <c r="H15" s="10">
        <v>72</v>
      </c>
      <c r="I15" s="7">
        <f t="shared" ref="I15" si="4">F15*G15*16</f>
        <v>320</v>
      </c>
      <c r="J15" s="7">
        <f t="shared" ref="J15" si="5">F15*G15*20</f>
        <v>400</v>
      </c>
      <c r="K15" s="7">
        <f t="shared" ref="K15" si="6">G15*36*F15</f>
        <v>720</v>
      </c>
      <c r="L15" s="11">
        <f t="shared" ref="L15" si="7">G15/18</f>
        <v>0.1111111111111111</v>
      </c>
    </row>
    <row r="16" spans="1:13" x14ac:dyDescent="0.25">
      <c r="A16" s="16"/>
      <c r="B16" s="30">
        <v>30091</v>
      </c>
      <c r="C16" s="26" t="s">
        <v>25</v>
      </c>
      <c r="D16" s="27"/>
      <c r="E16" s="27">
        <f>E15+E14</f>
        <v>2</v>
      </c>
      <c r="F16" s="27">
        <f>F14+F15</f>
        <v>20</v>
      </c>
      <c r="G16" s="28">
        <f>G15+G14</f>
        <v>4</v>
      </c>
      <c r="H16" s="28">
        <f>H15+H14</f>
        <v>144</v>
      </c>
      <c r="I16" s="25">
        <f>I15+I14</f>
        <v>640</v>
      </c>
      <c r="J16" s="25">
        <f>J15+J14</f>
        <v>800</v>
      </c>
      <c r="K16" s="25">
        <f>K14+K15</f>
        <v>1440</v>
      </c>
      <c r="L16" s="25"/>
    </row>
    <row r="17" spans="1:12" x14ac:dyDescent="0.25">
      <c r="A17" s="16"/>
      <c r="B17" s="30"/>
      <c r="C17" s="24"/>
      <c r="D17" s="7" t="s">
        <v>18</v>
      </c>
      <c r="E17" s="9">
        <v>1</v>
      </c>
      <c r="F17" s="9">
        <v>12</v>
      </c>
      <c r="G17" s="10">
        <v>4</v>
      </c>
      <c r="H17" s="10">
        <f>G17*36</f>
        <v>144</v>
      </c>
      <c r="I17" s="7">
        <f>F17*G17*16</f>
        <v>768</v>
      </c>
      <c r="J17" s="7">
        <f>F17*G17*20</f>
        <v>960</v>
      </c>
      <c r="K17" s="7">
        <f>G17*36*F17</f>
        <v>1728</v>
      </c>
      <c r="L17" s="11">
        <f>G17/18</f>
        <v>0.22222222222222221</v>
      </c>
    </row>
    <row r="18" spans="1:12" x14ac:dyDescent="0.25">
      <c r="A18" s="16"/>
      <c r="B18" s="30"/>
      <c r="C18" s="23"/>
      <c r="D18" s="9" t="s">
        <v>17</v>
      </c>
      <c r="E18" s="9">
        <v>1</v>
      </c>
      <c r="F18" s="9">
        <v>12</v>
      </c>
      <c r="G18" s="10">
        <v>4</v>
      </c>
      <c r="H18" s="10">
        <f t="shared" ref="H18" si="8">G18*36</f>
        <v>144</v>
      </c>
      <c r="I18" s="7">
        <f t="shared" ref="I18:I19" si="9">F18*G18*16</f>
        <v>768</v>
      </c>
      <c r="J18" s="7">
        <f t="shared" ref="J18:J19" si="10">F18*G18*20</f>
        <v>960</v>
      </c>
      <c r="K18" s="7">
        <f t="shared" ref="K18:K19" si="11">G18*36*F18</f>
        <v>1728</v>
      </c>
      <c r="L18" s="11">
        <f t="shared" ref="L18:L19" si="12">G18/18</f>
        <v>0.22222222222222221</v>
      </c>
    </row>
    <row r="19" spans="1:12" x14ac:dyDescent="0.25">
      <c r="A19" s="16"/>
      <c r="B19" s="30"/>
      <c r="C19" s="23"/>
      <c r="D19" s="9" t="s">
        <v>19</v>
      </c>
      <c r="E19" s="9">
        <v>1</v>
      </c>
      <c r="F19" s="9">
        <v>12</v>
      </c>
      <c r="G19" s="10">
        <v>4</v>
      </c>
      <c r="H19" s="10">
        <v>144</v>
      </c>
      <c r="I19" s="7">
        <f t="shared" si="9"/>
        <v>768</v>
      </c>
      <c r="J19" s="7">
        <f t="shared" si="10"/>
        <v>960</v>
      </c>
      <c r="K19" s="7">
        <f t="shared" si="11"/>
        <v>1728</v>
      </c>
      <c r="L19" s="11">
        <f t="shared" si="12"/>
        <v>0.22222222222222221</v>
      </c>
    </row>
    <row r="20" spans="1:12" x14ac:dyDescent="0.25">
      <c r="A20" s="16"/>
      <c r="B20" s="30">
        <v>30085</v>
      </c>
      <c r="C20" s="26" t="s">
        <v>15</v>
      </c>
      <c r="D20" s="27"/>
      <c r="E20" s="27">
        <f>E18+E17+E19</f>
        <v>3</v>
      </c>
      <c r="F20" s="27">
        <f>F17+F18+F19</f>
        <v>36</v>
      </c>
      <c r="G20" s="28">
        <f>G18+G17</f>
        <v>8</v>
      </c>
      <c r="H20" s="28">
        <f>H18+H17</f>
        <v>288</v>
      </c>
      <c r="I20" s="25">
        <f>I19+I18+I17</f>
        <v>2304</v>
      </c>
      <c r="J20" s="25">
        <f>J19+J18+J17</f>
        <v>2880</v>
      </c>
      <c r="K20" s="25">
        <f>K19+K18+K17</f>
        <v>5184</v>
      </c>
      <c r="L20" s="25"/>
    </row>
    <row r="21" spans="1:12" x14ac:dyDescent="0.25">
      <c r="A21" s="16"/>
      <c r="B21" s="30"/>
      <c r="C21" s="24"/>
      <c r="D21" s="7" t="s">
        <v>18</v>
      </c>
      <c r="E21" s="9">
        <v>1</v>
      </c>
      <c r="F21" s="9">
        <v>12</v>
      </c>
      <c r="G21" s="10">
        <v>4</v>
      </c>
      <c r="H21" s="10">
        <f>G21*36</f>
        <v>144</v>
      </c>
      <c r="I21" s="7">
        <f>F21*G21*16</f>
        <v>768</v>
      </c>
      <c r="J21" s="7">
        <f>F21*G21*20</f>
        <v>960</v>
      </c>
      <c r="K21" s="7">
        <f>G21*36*F21</f>
        <v>1728</v>
      </c>
      <c r="L21" s="11">
        <f>G21/18</f>
        <v>0.22222222222222221</v>
      </c>
    </row>
    <row r="22" spans="1:12" x14ac:dyDescent="0.25">
      <c r="A22" s="16"/>
      <c r="B22" s="30"/>
      <c r="C22" s="23"/>
      <c r="D22" s="9" t="s">
        <v>17</v>
      </c>
      <c r="E22" s="9">
        <v>1</v>
      </c>
      <c r="F22" s="9">
        <v>12</v>
      </c>
      <c r="G22" s="10">
        <v>4</v>
      </c>
      <c r="H22" s="10">
        <f t="shared" ref="H22" si="13">G22*36</f>
        <v>144</v>
      </c>
      <c r="I22" s="7">
        <f t="shared" ref="I22" si="14">F22*G22*16</f>
        <v>768</v>
      </c>
      <c r="J22" s="7">
        <f t="shared" ref="J22" si="15">F22*G22*20</f>
        <v>960</v>
      </c>
      <c r="K22" s="7">
        <f t="shared" ref="K22" si="16">G22*36*F22</f>
        <v>1728</v>
      </c>
      <c r="L22" s="11">
        <f t="shared" ref="L22" si="17">G22/18</f>
        <v>0.22222222222222221</v>
      </c>
    </row>
    <row r="23" spans="1:12" x14ac:dyDescent="0.25">
      <c r="A23" s="16"/>
      <c r="B23" s="30">
        <v>28510</v>
      </c>
      <c r="C23" s="29" t="s">
        <v>20</v>
      </c>
      <c r="D23" s="27"/>
      <c r="E23" s="27">
        <f>E21+E22</f>
        <v>2</v>
      </c>
      <c r="F23" s="27">
        <f>F21+F22</f>
        <v>24</v>
      </c>
      <c r="G23" s="28">
        <f>G22+G21</f>
        <v>8</v>
      </c>
      <c r="H23" s="28">
        <f>H22+H21</f>
        <v>288</v>
      </c>
      <c r="I23" s="25">
        <f>I22+I21</f>
        <v>1536</v>
      </c>
      <c r="J23" s="25">
        <f>J22+J21</f>
        <v>1920</v>
      </c>
      <c r="K23" s="25">
        <f>K22+K21</f>
        <v>3456</v>
      </c>
      <c r="L23" s="25"/>
    </row>
    <row r="24" spans="1:12" x14ac:dyDescent="0.25">
      <c r="A24" s="16"/>
      <c r="B24" s="22"/>
      <c r="C24" s="13"/>
      <c r="D24" s="15"/>
      <c r="E24" s="15">
        <f>E16+E20+E23</f>
        <v>7</v>
      </c>
      <c r="F24" s="15">
        <f>F23+F20+F16</f>
        <v>80</v>
      </c>
      <c r="G24" s="14"/>
      <c r="H24" s="14">
        <f>H16+H20+H23</f>
        <v>720</v>
      </c>
      <c r="I24" s="12">
        <f>I23+I20+I16</f>
        <v>4480</v>
      </c>
      <c r="J24" s="12">
        <f>J23+J20+J16</f>
        <v>5600</v>
      </c>
      <c r="K24" s="12">
        <f>K23+K20+K16</f>
        <v>10080</v>
      </c>
      <c r="L24" s="12"/>
    </row>
    <row r="25" spans="1:12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3">
    <mergeCell ref="C8:L8"/>
    <mergeCell ref="C13:L13"/>
    <mergeCell ref="B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9" sqref="N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2025-09-11T04:17:50Z</dcterms:modified>
</cp:coreProperties>
</file>