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L15" i="1" l="1"/>
  <c r="M15" i="1" s="1"/>
  <c r="L19" i="1"/>
  <c r="M19" i="1"/>
  <c r="L18" i="1"/>
  <c r="M18" i="1" s="1"/>
  <c r="J22" i="1"/>
  <c r="K22" i="1" s="1"/>
  <c r="L22" i="1"/>
  <c r="M22" i="1" s="1"/>
  <c r="L21" i="1"/>
  <c r="M21" i="1" s="1"/>
  <c r="O14" i="1"/>
  <c r="O15" i="1"/>
  <c r="O16" i="1"/>
  <c r="O17" i="1"/>
  <c r="O18" i="1"/>
  <c r="O19" i="1"/>
  <c r="O21" i="1"/>
  <c r="O13" i="1"/>
  <c r="O12" i="1"/>
  <c r="L12" i="1"/>
  <c r="M12" i="1" s="1"/>
  <c r="O11" i="1"/>
  <c r="J11" i="1"/>
  <c r="J9" i="1"/>
  <c r="L10" i="1"/>
  <c r="M10" i="1" s="1"/>
  <c r="L9" i="1"/>
  <c r="O10" i="1"/>
  <c r="J10" i="1"/>
  <c r="K10" i="1" s="1"/>
  <c r="O9" i="1"/>
  <c r="I24" i="1" l="1"/>
  <c r="H24" i="1"/>
  <c r="E7" i="1" s="1"/>
  <c r="B7" i="1"/>
  <c r="J17" i="1"/>
  <c r="K17" i="1" s="1"/>
  <c r="L17" i="1"/>
  <c r="M17" i="1" s="1"/>
  <c r="L16" i="1"/>
  <c r="M16" i="1" s="1"/>
  <c r="L13" i="1"/>
  <c r="M13" i="1" s="1"/>
  <c r="L11" i="1"/>
  <c r="M11" i="1" s="1"/>
  <c r="M9" i="1"/>
  <c r="M23" i="1" l="1"/>
  <c r="J23" i="1"/>
  <c r="K23" i="1" s="1"/>
  <c r="O22" i="1"/>
  <c r="J21" i="1"/>
  <c r="K21" i="1" s="1"/>
  <c r="J20" i="1"/>
  <c r="J19" i="1"/>
  <c r="K19" i="1" s="1"/>
  <c r="J18" i="1"/>
  <c r="K16" i="1"/>
  <c r="J15" i="1"/>
  <c r="J13" i="1"/>
  <c r="J12" i="1"/>
  <c r="K12" i="1" s="1"/>
  <c r="K9" i="1"/>
  <c r="N20" i="1" l="1"/>
  <c r="K20" i="1"/>
  <c r="K14" i="1"/>
  <c r="K15" i="1"/>
  <c r="K11" i="1"/>
  <c r="K18" i="1"/>
  <c r="L23" i="1"/>
  <c r="N23" i="1"/>
  <c r="O23" i="1" s="1"/>
  <c r="L24" i="1"/>
  <c r="K13" i="1"/>
  <c r="L14" i="1"/>
  <c r="M14" i="1" s="1"/>
  <c r="L20" i="1" l="1"/>
  <c r="M20" i="1" s="1"/>
  <c r="M24" i="1" s="1"/>
  <c r="O20" i="1"/>
  <c r="O25" i="1" s="1"/>
  <c r="K24" i="1"/>
</calcChain>
</file>

<file path=xl/sharedStrings.xml><?xml version="1.0" encoding="utf-8"?>
<sst xmlns="http://schemas.openxmlformats.org/spreadsheetml/2006/main" count="34" uniqueCount="23">
  <si>
    <t>Водитель В</t>
  </si>
  <si>
    <t>Водитель С</t>
  </si>
  <si>
    <t>Тракторист</t>
  </si>
  <si>
    <t xml:space="preserve">Продавец </t>
  </si>
  <si>
    <t>Повар</t>
  </si>
  <si>
    <t>МБУДО "ЕРМАКОВСКИЙ ЦЕНТР ДОПОЛНИТЕЛЬНОГО ОБРАЗОВАНИЯ"</t>
  </si>
  <si>
    <t>ОППО</t>
  </si>
  <si>
    <t>Степанов В.Н.</t>
  </si>
  <si>
    <t>вакансия</t>
  </si>
  <si>
    <t>групп:</t>
  </si>
  <si>
    <t>ч/н</t>
  </si>
  <si>
    <t>препод</t>
  </si>
  <si>
    <t>мпо</t>
  </si>
  <si>
    <t>чел/час</t>
  </si>
  <si>
    <t xml:space="preserve">мест: </t>
  </si>
  <si>
    <t>Кравченко Р.В.</t>
  </si>
  <si>
    <t>Шарахулин Д.В.</t>
  </si>
  <si>
    <t>Водитель ТС</t>
  </si>
  <si>
    <t>Лукьянов К.А.</t>
  </si>
  <si>
    <t>Стародубцев Н.И.</t>
  </si>
  <si>
    <t>Крыжановский В.Г.</t>
  </si>
  <si>
    <t xml:space="preserve">УЧЕБНЫЙ ПЛАН ПО </t>
  </si>
  <si>
    <t xml:space="preserve">продолжение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</si>
</sst>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0" xfId="0" applyFont="1"/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4" fillId="2" borderId="1" xfId="0" applyFont="1" applyFill="1" applyBorder="1"/>
    <xf numFmtId="0" fontId="7" fillId="2" borderId="1" xfId="0" applyFont="1" applyFill="1" applyBorder="1"/>
    <xf numFmtId="164" fontId="7" fillId="2" borderId="1" xfId="0" applyNumberFormat="1" applyFont="1" applyFill="1" applyBorder="1"/>
    <xf numFmtId="2" fontId="7" fillId="2" borderId="1" xfId="0" applyNumberFormat="1" applyFont="1" applyFill="1" applyBorder="1"/>
    <xf numFmtId="2" fontId="7" fillId="2" borderId="1" xfId="0" applyNumberFormat="1" applyFont="1" applyFill="1" applyBorder="1" applyAlignment="1">
      <alignment horizontal="left"/>
    </xf>
    <xf numFmtId="2" fontId="7" fillId="3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/>
    <xf numFmtId="0" fontId="4" fillId="0" borderId="1" xfId="0" applyFont="1" applyBorder="1"/>
    <xf numFmtId="0" fontId="6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W17" sqref="W17"/>
    </sheetView>
  </sheetViews>
  <sheetFormatPr defaultRowHeight="15" x14ac:dyDescent="0.25"/>
  <cols>
    <col min="3" max="3" width="3" customWidth="1"/>
    <col min="4" max="4" width="15.7109375" customWidth="1"/>
    <col min="5" max="5" width="14.28515625" customWidth="1"/>
    <col min="6" max="6" width="3.7109375" customWidth="1"/>
    <col min="7" max="7" width="4.85546875" customWidth="1"/>
    <col min="8" max="8" width="5.42578125" customWidth="1"/>
    <col min="9" max="9" width="6" customWidth="1"/>
    <col min="10" max="10" width="8.140625" customWidth="1"/>
    <col min="15" max="15" width="10.7109375" customWidth="1"/>
  </cols>
  <sheetData>
    <row r="1" spans="1:15" x14ac:dyDescent="0.25">
      <c r="A1" s="1"/>
      <c r="B1" s="2"/>
      <c r="C1" s="2"/>
      <c r="D1" s="2"/>
      <c r="E1" s="2"/>
      <c r="F1" s="2"/>
      <c r="G1" s="3"/>
      <c r="H1" s="3"/>
      <c r="J1" s="2"/>
      <c r="K1" s="2"/>
      <c r="L1" t="s">
        <v>22</v>
      </c>
      <c r="M1" s="4"/>
    </row>
    <row r="2" spans="1:15" x14ac:dyDescent="0.25">
      <c r="A2" s="2"/>
      <c r="C2" s="2"/>
      <c r="D2" s="2"/>
      <c r="E2" s="2" t="s">
        <v>21</v>
      </c>
      <c r="F2" s="2"/>
      <c r="G2" s="2"/>
      <c r="J2" s="2"/>
      <c r="K2" s="2"/>
      <c r="M2" s="4"/>
    </row>
    <row r="3" spans="1:15" x14ac:dyDescent="0.25">
      <c r="A3" s="2"/>
      <c r="B3" s="3"/>
      <c r="C3" s="3"/>
      <c r="D3" s="3"/>
      <c r="E3" s="3"/>
      <c r="F3" s="3"/>
      <c r="G3" s="3"/>
      <c r="H3" s="3"/>
      <c r="J3" s="2"/>
      <c r="K3" s="2"/>
      <c r="L3" s="2"/>
      <c r="M3" s="2"/>
    </row>
    <row r="4" spans="1:15" ht="15.75" x14ac:dyDescent="0.25">
      <c r="A4" s="3"/>
      <c r="B4" s="3"/>
      <c r="C4" s="5"/>
      <c r="D4" s="6"/>
      <c r="E4" s="6"/>
      <c r="F4" s="5"/>
      <c r="G4" s="5"/>
      <c r="H4" s="6" t="s">
        <v>6</v>
      </c>
      <c r="I4" s="5"/>
      <c r="J4" s="5"/>
      <c r="K4" s="3"/>
      <c r="L4" s="3"/>
      <c r="M4" s="3"/>
    </row>
    <row r="5" spans="1:15" ht="15.75" x14ac:dyDescent="0.25">
      <c r="A5" s="3"/>
      <c r="B5" s="3"/>
      <c r="C5" s="5" t="s">
        <v>5</v>
      </c>
      <c r="D5" s="6"/>
      <c r="E5" s="6"/>
      <c r="F5" s="5"/>
      <c r="G5" s="5"/>
      <c r="H5" s="5"/>
      <c r="I5" s="5"/>
      <c r="J5" s="5"/>
      <c r="K5" s="3"/>
      <c r="L5" s="3"/>
      <c r="M5" s="3"/>
    </row>
    <row r="6" spans="1:15" x14ac:dyDescent="0.25">
      <c r="A6" s="3"/>
      <c r="B6" s="3"/>
      <c r="C6" s="3"/>
      <c r="D6" s="3"/>
    </row>
    <row r="7" spans="1:15" x14ac:dyDescent="0.25">
      <c r="A7" s="2" t="s">
        <v>9</v>
      </c>
      <c r="B7" s="2">
        <f>F24</f>
        <v>10</v>
      </c>
      <c r="C7" s="2"/>
      <c r="D7" s="2" t="s">
        <v>14</v>
      </c>
      <c r="E7" s="2">
        <f>H24</f>
        <v>160</v>
      </c>
    </row>
    <row r="8" spans="1:15" ht="15.75" x14ac:dyDescent="0.25">
      <c r="A8" s="25"/>
      <c r="B8" s="25"/>
      <c r="C8" s="25"/>
      <c r="D8" s="25"/>
      <c r="E8" s="26"/>
      <c r="F8" s="26"/>
      <c r="G8" s="26"/>
      <c r="H8" s="26"/>
      <c r="I8" s="26"/>
      <c r="J8" s="25" t="s">
        <v>10</v>
      </c>
      <c r="K8" s="25" t="s">
        <v>11</v>
      </c>
      <c r="L8" s="25" t="s">
        <v>10</v>
      </c>
      <c r="M8" s="25" t="s">
        <v>12</v>
      </c>
      <c r="N8" s="26"/>
      <c r="O8" s="6" t="s">
        <v>13</v>
      </c>
    </row>
    <row r="9" spans="1:15" ht="31.5" x14ac:dyDescent="0.25">
      <c r="A9" s="8">
        <v>1</v>
      </c>
      <c r="B9" s="9" t="s">
        <v>17</v>
      </c>
      <c r="C9" s="8"/>
      <c r="D9" s="10" t="s">
        <v>16</v>
      </c>
      <c r="E9" s="8" t="s">
        <v>1</v>
      </c>
      <c r="F9" s="8">
        <v>1</v>
      </c>
      <c r="G9" s="8">
        <v>1</v>
      </c>
      <c r="H9" s="8">
        <v>15</v>
      </c>
      <c r="I9" s="8">
        <v>172</v>
      </c>
      <c r="J9" s="11">
        <f>I9/34</f>
        <v>5.0588235294117645</v>
      </c>
      <c r="K9" s="12">
        <f t="shared" ref="K9:K23" si="0">J9/20</f>
        <v>0.25294117647058822</v>
      </c>
      <c r="L9" s="12">
        <f>H9*N9/32</f>
        <v>33.75</v>
      </c>
      <c r="M9" s="12">
        <f>L9/36</f>
        <v>0.9375</v>
      </c>
      <c r="N9" s="13">
        <v>72</v>
      </c>
      <c r="O9" s="6">
        <f>(I9+N9)*H9</f>
        <v>3660</v>
      </c>
    </row>
    <row r="10" spans="1:15" ht="15.75" x14ac:dyDescent="0.25">
      <c r="A10" s="8"/>
      <c r="B10" s="8"/>
      <c r="C10" s="8"/>
      <c r="D10" s="10" t="s">
        <v>19</v>
      </c>
      <c r="E10" s="8" t="s">
        <v>1</v>
      </c>
      <c r="F10" s="8">
        <v>1</v>
      </c>
      <c r="G10" s="8">
        <v>1</v>
      </c>
      <c r="H10" s="8">
        <v>15</v>
      </c>
      <c r="I10" s="8">
        <v>172</v>
      </c>
      <c r="J10" s="11">
        <f>I10/23</f>
        <v>7.4782608695652177</v>
      </c>
      <c r="K10" s="12">
        <f t="shared" si="0"/>
        <v>0.37391304347826088</v>
      </c>
      <c r="L10" s="12">
        <f>H10*N10/32</f>
        <v>33.75</v>
      </c>
      <c r="M10" s="12">
        <f>L10/36</f>
        <v>0.9375</v>
      </c>
      <c r="N10" s="13">
        <v>72</v>
      </c>
      <c r="O10" s="6">
        <f>(I10+N10)*H10</f>
        <v>3660</v>
      </c>
    </row>
    <row r="11" spans="1:15" ht="15.75" x14ac:dyDescent="0.25">
      <c r="A11" s="8"/>
      <c r="B11" s="8"/>
      <c r="C11" s="8"/>
      <c r="D11" s="10" t="s">
        <v>7</v>
      </c>
      <c r="E11" s="8" t="s">
        <v>0</v>
      </c>
      <c r="F11" s="8">
        <v>1</v>
      </c>
      <c r="G11" s="8">
        <v>1</v>
      </c>
      <c r="H11" s="8">
        <v>19</v>
      </c>
      <c r="I11" s="8">
        <v>134</v>
      </c>
      <c r="J11" s="11">
        <f>I11/23</f>
        <v>5.8260869565217392</v>
      </c>
      <c r="K11" s="12">
        <f t="shared" si="0"/>
        <v>0.29130434782608694</v>
      </c>
      <c r="L11" s="12">
        <f t="shared" ref="L11" si="1">H11*N11/23</f>
        <v>46.260869565217391</v>
      </c>
      <c r="M11" s="12">
        <f t="shared" ref="M11" si="2">L11/36</f>
        <v>1.2850241545893719</v>
      </c>
      <c r="N11" s="13">
        <v>56</v>
      </c>
      <c r="O11" s="6">
        <f>(I11+N11)*H11</f>
        <v>3610</v>
      </c>
    </row>
    <row r="12" spans="1:15" ht="15.75" x14ac:dyDescent="0.25">
      <c r="A12" s="8"/>
      <c r="B12" s="8"/>
      <c r="C12" s="8"/>
      <c r="D12" s="10" t="s">
        <v>15</v>
      </c>
      <c r="E12" s="8" t="s">
        <v>0</v>
      </c>
      <c r="F12" s="8">
        <v>1</v>
      </c>
      <c r="G12" s="8">
        <v>1</v>
      </c>
      <c r="H12" s="8">
        <v>18</v>
      </c>
      <c r="I12" s="8">
        <v>134</v>
      </c>
      <c r="J12" s="11">
        <f t="shared" ref="J12" si="3">I12/34</f>
        <v>3.9411764705882355</v>
      </c>
      <c r="K12" s="12">
        <f t="shared" si="0"/>
        <v>0.19705882352941179</v>
      </c>
      <c r="L12" s="12">
        <f>H12*N12/34</f>
        <v>29.647058823529413</v>
      </c>
      <c r="M12" s="12">
        <f>L12/32</f>
        <v>0.92647058823529416</v>
      </c>
      <c r="N12" s="13">
        <v>56</v>
      </c>
      <c r="O12" s="6">
        <f>(I12+N12)*H12</f>
        <v>3420</v>
      </c>
    </row>
    <row r="13" spans="1:15" ht="15.75" x14ac:dyDescent="0.25">
      <c r="A13" s="8"/>
      <c r="B13" s="8"/>
      <c r="C13" s="8"/>
      <c r="D13" s="10" t="s">
        <v>18</v>
      </c>
      <c r="E13" s="8" t="s">
        <v>0</v>
      </c>
      <c r="F13" s="8">
        <v>1</v>
      </c>
      <c r="G13" s="8">
        <v>1</v>
      </c>
      <c r="H13" s="8">
        <v>15</v>
      </c>
      <c r="I13" s="8">
        <v>134</v>
      </c>
      <c r="J13" s="11">
        <f>I13/34</f>
        <v>3.9411764705882355</v>
      </c>
      <c r="K13" s="12">
        <f t="shared" si="0"/>
        <v>0.19705882352941179</v>
      </c>
      <c r="L13" s="12">
        <f>H13*N13/34</f>
        <v>24.705882352941178</v>
      </c>
      <c r="M13" s="12">
        <f>L13/32</f>
        <v>0.7720588235294118</v>
      </c>
      <c r="N13" s="13">
        <v>56</v>
      </c>
      <c r="O13" s="6">
        <f>(I13+N13)*H13</f>
        <v>2850</v>
      </c>
    </row>
    <row r="14" spans="1:15" ht="15.75" x14ac:dyDescent="0.25">
      <c r="A14" s="8"/>
      <c r="B14" s="8"/>
      <c r="C14" s="8"/>
      <c r="D14" s="10" t="s">
        <v>20</v>
      </c>
      <c r="E14" s="8" t="s">
        <v>0</v>
      </c>
      <c r="F14" s="8">
        <v>1</v>
      </c>
      <c r="G14" s="8">
        <v>1</v>
      </c>
      <c r="H14" s="8">
        <v>15</v>
      </c>
      <c r="I14" s="8">
        <v>134</v>
      </c>
      <c r="J14" s="11">
        <v>3.9</v>
      </c>
      <c r="K14" s="12">
        <f t="shared" si="0"/>
        <v>0.19500000000000001</v>
      </c>
      <c r="L14" s="12">
        <f t="shared" ref="L14:L24" si="4">J14*H14</f>
        <v>58.5</v>
      </c>
      <c r="M14" s="12">
        <f t="shared" ref="M14:M17" si="5">L14/32</f>
        <v>1.828125</v>
      </c>
      <c r="N14" s="13">
        <v>0</v>
      </c>
      <c r="O14" s="6">
        <f t="shared" ref="O14:O23" si="6">(I14+N14)*H14</f>
        <v>2010</v>
      </c>
    </row>
    <row r="15" spans="1:15" ht="15.75" x14ac:dyDescent="0.25">
      <c r="A15" s="8">
        <v>1</v>
      </c>
      <c r="B15" s="8" t="s">
        <v>2</v>
      </c>
      <c r="C15" s="8"/>
      <c r="D15" s="14" t="s">
        <v>8</v>
      </c>
      <c r="E15" s="8"/>
      <c r="F15" s="8">
        <v>1</v>
      </c>
      <c r="G15" s="8">
        <v>1</v>
      </c>
      <c r="H15" s="8">
        <v>10</v>
      </c>
      <c r="I15" s="8">
        <v>225</v>
      </c>
      <c r="J15" s="11">
        <f>I15/34</f>
        <v>6.617647058823529</v>
      </c>
      <c r="K15" s="12">
        <f t="shared" si="0"/>
        <v>0.33088235294117646</v>
      </c>
      <c r="L15" s="12">
        <f>(H15*N15)/32</f>
        <v>4.6875</v>
      </c>
      <c r="M15" s="12">
        <f t="shared" si="5"/>
        <v>0.146484375</v>
      </c>
      <c r="N15" s="13">
        <v>15</v>
      </c>
      <c r="O15" s="6">
        <f t="shared" si="6"/>
        <v>2400</v>
      </c>
    </row>
    <row r="16" spans="1:15" ht="15.75" x14ac:dyDescent="0.25">
      <c r="A16" s="8"/>
      <c r="B16" s="8"/>
      <c r="C16" s="8"/>
      <c r="D16" s="8"/>
      <c r="E16" s="8"/>
      <c r="F16" s="8">
        <v>0</v>
      </c>
      <c r="G16" s="8">
        <v>0</v>
      </c>
      <c r="H16" s="8">
        <v>0</v>
      </c>
      <c r="I16" s="8">
        <v>0</v>
      </c>
      <c r="J16" s="11">
        <v>0</v>
      </c>
      <c r="K16" s="12">
        <f t="shared" si="0"/>
        <v>0</v>
      </c>
      <c r="L16" s="12">
        <f>H16*N16/68</f>
        <v>0</v>
      </c>
      <c r="M16" s="12">
        <f t="shared" si="5"/>
        <v>0</v>
      </c>
      <c r="N16" s="13">
        <v>0</v>
      </c>
      <c r="O16" s="6">
        <f t="shared" si="6"/>
        <v>0</v>
      </c>
    </row>
    <row r="17" spans="1:15" ht="15.75" x14ac:dyDescent="0.25">
      <c r="A17" s="8"/>
      <c r="B17" s="8"/>
      <c r="C17" s="8"/>
      <c r="D17" s="8"/>
      <c r="E17" s="8"/>
      <c r="F17" s="8"/>
      <c r="G17" s="8"/>
      <c r="H17" s="8"/>
      <c r="I17" s="8"/>
      <c r="J17" s="11">
        <f t="shared" ref="J17" si="7">I17/34</f>
        <v>0</v>
      </c>
      <c r="K17" s="12">
        <f t="shared" si="0"/>
        <v>0</v>
      </c>
      <c r="L17" s="12">
        <f>H17*N17/68</f>
        <v>0</v>
      </c>
      <c r="M17" s="12">
        <f t="shared" si="5"/>
        <v>0</v>
      </c>
      <c r="N17" s="13">
        <v>15</v>
      </c>
      <c r="O17" s="6">
        <f t="shared" si="6"/>
        <v>0</v>
      </c>
    </row>
    <row r="18" spans="1:15" ht="13.5" customHeight="1" x14ac:dyDescent="0.25">
      <c r="A18" s="8">
        <v>1</v>
      </c>
      <c r="B18" s="8" t="s">
        <v>3</v>
      </c>
      <c r="C18" s="8"/>
      <c r="D18" s="15" t="s">
        <v>8</v>
      </c>
      <c r="E18" s="16" t="s">
        <v>3</v>
      </c>
      <c r="F18" s="8">
        <v>1</v>
      </c>
      <c r="G18" s="8">
        <v>1</v>
      </c>
      <c r="H18" s="8">
        <v>15</v>
      </c>
      <c r="I18" s="8">
        <v>204</v>
      </c>
      <c r="J18" s="11">
        <f>I18/34</f>
        <v>6</v>
      </c>
      <c r="K18" s="12">
        <f t="shared" si="0"/>
        <v>0.3</v>
      </c>
      <c r="L18" s="12">
        <f>N18/34</f>
        <v>7.5</v>
      </c>
      <c r="M18" s="12">
        <f>L18/36</f>
        <v>0.20833333333333334</v>
      </c>
      <c r="N18" s="13">
        <v>255</v>
      </c>
      <c r="O18" s="6">
        <f t="shared" si="6"/>
        <v>6885</v>
      </c>
    </row>
    <row r="19" spans="1:15" ht="14.25" customHeight="1" x14ac:dyDescent="0.25">
      <c r="A19" s="8"/>
      <c r="B19" s="8"/>
      <c r="C19" s="8"/>
      <c r="D19" s="17" t="s">
        <v>8</v>
      </c>
      <c r="E19" s="16" t="s">
        <v>3</v>
      </c>
      <c r="F19" s="8">
        <v>1</v>
      </c>
      <c r="G19" s="8">
        <v>1</v>
      </c>
      <c r="H19" s="8">
        <v>15</v>
      </c>
      <c r="I19" s="8">
        <v>204</v>
      </c>
      <c r="J19" s="11">
        <f t="shared" ref="J19:J20" si="8">I19/34</f>
        <v>6</v>
      </c>
      <c r="K19" s="12">
        <f t="shared" si="0"/>
        <v>0.3</v>
      </c>
      <c r="L19" s="12">
        <f t="shared" ref="L19:L20" si="9">N19/34</f>
        <v>7.5</v>
      </c>
      <c r="M19" s="12">
        <f t="shared" ref="M19:M20" si="10">L19/36</f>
        <v>0.20833333333333334</v>
      </c>
      <c r="N19" s="13">
        <v>255</v>
      </c>
      <c r="O19" s="6">
        <f t="shared" si="6"/>
        <v>6885</v>
      </c>
    </row>
    <row r="20" spans="1:15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11">
        <f t="shared" si="8"/>
        <v>0</v>
      </c>
      <c r="K20" s="12">
        <f t="shared" si="0"/>
        <v>0</v>
      </c>
      <c r="L20" s="12">
        <f t="shared" si="9"/>
        <v>0</v>
      </c>
      <c r="M20" s="12">
        <f t="shared" si="10"/>
        <v>0</v>
      </c>
      <c r="N20" s="13">
        <f t="shared" ref="N20" si="11">J20/20</f>
        <v>0</v>
      </c>
      <c r="O20" s="6">
        <f t="shared" si="6"/>
        <v>0</v>
      </c>
    </row>
    <row r="21" spans="1:15" ht="15.75" x14ac:dyDescent="0.25">
      <c r="A21" s="8">
        <v>1</v>
      </c>
      <c r="B21" s="8" t="s">
        <v>4</v>
      </c>
      <c r="C21" s="8"/>
      <c r="D21" s="14"/>
      <c r="E21" s="9" t="s">
        <v>4</v>
      </c>
      <c r="F21" s="8">
        <v>1</v>
      </c>
      <c r="G21" s="8">
        <v>1</v>
      </c>
      <c r="H21" s="8">
        <v>23</v>
      </c>
      <c r="I21" s="8">
        <v>200</v>
      </c>
      <c r="J21" s="11">
        <f>I21/34</f>
        <v>5.882352941176471</v>
      </c>
      <c r="K21" s="12">
        <f t="shared" si="0"/>
        <v>0.29411764705882354</v>
      </c>
      <c r="L21" s="12">
        <f>N21/34</f>
        <v>18.823529411764707</v>
      </c>
      <c r="M21" s="12">
        <f>L21/36</f>
        <v>0.52287581699346408</v>
      </c>
      <c r="N21" s="13">
        <v>640</v>
      </c>
      <c r="O21" s="6">
        <f t="shared" si="6"/>
        <v>19320</v>
      </c>
    </row>
    <row r="22" spans="1:15" ht="15.75" x14ac:dyDescent="0.25">
      <c r="A22" s="8"/>
      <c r="B22" s="8"/>
      <c r="C22" s="8"/>
      <c r="D22" s="17" t="s">
        <v>8</v>
      </c>
      <c r="E22" s="9"/>
      <c r="F22" s="8"/>
      <c r="G22" s="8"/>
      <c r="H22" s="8"/>
      <c r="I22" s="8"/>
      <c r="J22" s="11">
        <f>I22/34</f>
        <v>0</v>
      </c>
      <c r="K22" s="12">
        <f t="shared" si="0"/>
        <v>0</v>
      </c>
      <c r="L22" s="12">
        <f>N22/34</f>
        <v>18.823529411764707</v>
      </c>
      <c r="M22" s="12">
        <f>L22/36</f>
        <v>0.52287581699346408</v>
      </c>
      <c r="N22" s="13">
        <v>640</v>
      </c>
      <c r="O22" s="6">
        <f t="shared" si="6"/>
        <v>0</v>
      </c>
    </row>
    <row r="23" spans="1:15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11">
        <f t="shared" ref="J23" si="12">I23/34</f>
        <v>0</v>
      </c>
      <c r="K23" s="12">
        <f t="shared" si="0"/>
        <v>0</v>
      </c>
      <c r="L23" s="12">
        <f t="shared" si="4"/>
        <v>0</v>
      </c>
      <c r="M23" s="12">
        <f t="shared" ref="M23" si="13">I23*H23</f>
        <v>0</v>
      </c>
      <c r="N23" s="13">
        <f t="shared" ref="N23" si="14">J23/20</f>
        <v>0</v>
      </c>
      <c r="O23" s="6">
        <f t="shared" si="6"/>
        <v>0</v>
      </c>
    </row>
    <row r="24" spans="1:15" ht="15.75" x14ac:dyDescent="0.25">
      <c r="A24" s="18"/>
      <c r="B24" s="18"/>
      <c r="C24" s="18"/>
      <c r="D24" s="18"/>
      <c r="E24" s="18"/>
      <c r="F24" s="19">
        <f>F23+F22+F21+F20+F19+F18+F17+F16+F15+F14+F13+F12+F11+F10+F9</f>
        <v>10</v>
      </c>
      <c r="G24" s="18"/>
      <c r="H24" s="19">
        <f>H23+H22+H21+H20+H19+H18+H17+H16+H15+H14+H13+H12+H11+H10+H9</f>
        <v>160</v>
      </c>
      <c r="I24" s="19">
        <f>I23+I21+I22+I20+I19+I18+I17+I16+I15+I14+I13+I12+I11+I10+I9</f>
        <v>1713</v>
      </c>
      <c r="J24" s="20"/>
      <c r="K24" s="21">
        <f>K23+K22+K21+K20+K19+K18+K17+K16+K15+K14+K13+K12+K11+K10+K9</f>
        <v>2.7322762148337594</v>
      </c>
      <c r="L24" s="22">
        <f t="shared" si="4"/>
        <v>0</v>
      </c>
      <c r="M24" s="23">
        <f>M23+M22+M21+M20+M19+M18+M17+M16+M15+M14+M13+M12+M11+M10+M9</f>
        <v>8.2955812420076729</v>
      </c>
      <c r="N24" s="24"/>
      <c r="O24" s="6"/>
    </row>
    <row r="25" spans="1:15" ht="15.7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6">
        <f>O23+O22+O21+O20+O19+O18+O17+O16+O15+O14+O13+O12+O11+O10+O9</f>
        <v>54700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2024-08-14T03:09:33Z</dcterms:modified>
</cp:coreProperties>
</file>