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3" i="1" l="1"/>
  <c r="F33" i="1"/>
  <c r="G18" i="1"/>
  <c r="G22" i="1" s="1"/>
  <c r="H33" i="1" l="1"/>
  <c r="M32" i="1"/>
  <c r="L32" i="1"/>
  <c r="L33" i="1" s="1"/>
  <c r="K32" i="1"/>
  <c r="J32" i="1"/>
  <c r="J33" i="1" s="1"/>
  <c r="I32" i="1"/>
  <c r="M31" i="1"/>
  <c r="L31" i="1"/>
  <c r="K31" i="1"/>
  <c r="J31" i="1"/>
  <c r="I31" i="1"/>
  <c r="H30" i="1"/>
  <c r="G30" i="1"/>
  <c r="F30" i="1"/>
  <c r="M29" i="1"/>
  <c r="L29" i="1"/>
  <c r="K29" i="1"/>
  <c r="J29" i="1"/>
  <c r="M28" i="1"/>
  <c r="L28" i="1"/>
  <c r="K28" i="1"/>
  <c r="J28" i="1"/>
  <c r="I28" i="1"/>
  <c r="M27" i="1"/>
  <c r="L27" i="1"/>
  <c r="K27" i="1"/>
  <c r="J27" i="1"/>
  <c r="I27" i="1"/>
  <c r="H26" i="1"/>
  <c r="G26" i="1"/>
  <c r="F26" i="1"/>
  <c r="M25" i="1"/>
  <c r="L25" i="1"/>
  <c r="K25" i="1"/>
  <c r="J25" i="1"/>
  <c r="J26" i="1" s="1"/>
  <c r="C12" i="1" s="1"/>
  <c r="I25" i="1"/>
  <c r="M24" i="1"/>
  <c r="L24" i="1"/>
  <c r="K24" i="1"/>
  <c r="J24" i="1"/>
  <c r="I24" i="1"/>
  <c r="H21" i="1"/>
  <c r="F21" i="1"/>
  <c r="M20" i="1"/>
  <c r="L20" i="1"/>
  <c r="K20" i="1"/>
  <c r="J20" i="1"/>
  <c r="I20" i="1"/>
  <c r="M19" i="1"/>
  <c r="L19" i="1"/>
  <c r="K19" i="1"/>
  <c r="J19" i="1"/>
  <c r="I19" i="1"/>
  <c r="H18" i="1"/>
  <c r="F18" i="1"/>
  <c r="M17" i="1"/>
  <c r="L17" i="1"/>
  <c r="K17" i="1"/>
  <c r="J17" i="1"/>
  <c r="M16" i="1"/>
  <c r="L16" i="1"/>
  <c r="L18" i="1" s="1"/>
  <c r="K16" i="1"/>
  <c r="J16" i="1"/>
  <c r="J18" i="1" s="1"/>
  <c r="I16" i="1"/>
  <c r="I18" i="1" s="1"/>
  <c r="K33" i="1" l="1"/>
  <c r="F22" i="1"/>
  <c r="L30" i="1"/>
  <c r="K30" i="1"/>
  <c r="I33" i="1"/>
  <c r="L21" i="1"/>
  <c r="L22" i="1" s="1"/>
  <c r="E9" i="1" s="1"/>
  <c r="L26" i="1"/>
  <c r="E11" i="1" s="1"/>
  <c r="F34" i="1"/>
  <c r="K18" i="1"/>
  <c r="J30" i="1"/>
  <c r="C11" i="1" s="1"/>
  <c r="I21" i="1"/>
  <c r="K21" i="1"/>
  <c r="J21" i="1"/>
  <c r="J22" i="1" s="1"/>
  <c r="C10" i="1" s="1"/>
  <c r="I26" i="1"/>
  <c r="K26" i="1"/>
  <c r="G34" i="1"/>
  <c r="K12" i="1" s="1"/>
  <c r="I30" i="1"/>
  <c r="K22" i="1" l="1"/>
  <c r="E10" i="1"/>
  <c r="E12" i="1" s="1"/>
  <c r="L34" i="1"/>
  <c r="K34" i="1"/>
  <c r="J34" i="1"/>
  <c r="I12" i="1"/>
  <c r="I34" i="1"/>
</calcChain>
</file>

<file path=xl/sharedStrings.xml><?xml version="1.0" encoding="utf-8"?>
<sst xmlns="http://schemas.openxmlformats.org/spreadsheetml/2006/main" count="43" uniqueCount="35">
  <si>
    <t>дополнительная общеобразовательная программа</t>
  </si>
  <si>
    <t>часов в неделю</t>
  </si>
  <si>
    <t>часов в год</t>
  </si>
  <si>
    <t>группа</t>
  </si>
  <si>
    <t>колво обуч-ся</t>
  </si>
  <si>
    <t>человеко часов 1 пол-е</t>
  </si>
  <si>
    <t>МБУДО "ЕРМАКОВСКИЙ ЦЕНТР ДОПОЛНИТЕЛЬНОГО ОБРАЗОВАНИЯ"</t>
  </si>
  <si>
    <t>человекочасов в год*36</t>
  </si>
  <si>
    <t>мест:</t>
  </si>
  <si>
    <t>"ПОДГОТОВКА К ШКОЛЕ"</t>
  </si>
  <si>
    <t>человеко часов 2 пол-е</t>
  </si>
  <si>
    <t>СОЦИАЛЬНО ГУМАНИТАРНАЯ НАПРАВЛЕННОСТЬ : ПФДОД</t>
  </si>
  <si>
    <t>ТУРИСТСКО-КРАЕВЕДЧЕСКАЯ НАПРАВЛЕННОСТЬ: ПФДОД</t>
  </si>
  <si>
    <t>Социально-гуманитарная направленность</t>
  </si>
  <si>
    <t>Туристско-краеведческая направленность</t>
  </si>
  <si>
    <t>овз</t>
  </si>
  <si>
    <t>ч/часов</t>
  </si>
  <si>
    <t xml:space="preserve"> групп:</t>
  </si>
  <si>
    <t>"ТРОПА БЕЗОПАСНОСТИ"</t>
  </si>
  <si>
    <t>№ группы</t>
  </si>
  <si>
    <t>№2</t>
  </si>
  <si>
    <t>№1</t>
  </si>
  <si>
    <t>"ЛЮБОЗНАЙКА"</t>
  </si>
  <si>
    <t>№3</t>
  </si>
  <si>
    <t>"ТРЕКИНГ ТУР"</t>
  </si>
  <si>
    <t>ID программы</t>
  </si>
  <si>
    <t>Утверждаю: И.о.директора МБУДО Ермаковский центр дополнительного образования                           О.В. Новикова</t>
  </si>
  <si>
    <t>пед. нагрузка,ставки</t>
  </si>
  <si>
    <t>"Туристята НЕХСТ" ОВЗ</t>
  </si>
  <si>
    <t>соц</t>
  </si>
  <si>
    <t>тур</t>
  </si>
  <si>
    <t xml:space="preserve"> Доп.соглашение 8/6 от 14.05.2024г.к соглашению № 8 от 27.07.2023 года,субсидии на увеличение охвата детей  </t>
  </si>
  <si>
    <t xml:space="preserve">приказ №  229 от 15.08.2024 год               </t>
  </si>
  <si>
    <t xml:space="preserve">ДОПОЛНЕНИЕ В УЧЕБНЫЙ ПЛАН  на 2024-2025 </t>
  </si>
  <si>
    <t>основание: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</si>
</sst>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7" fillId="0" borderId="0" xfId="0" applyFont="1"/>
    <xf numFmtId="0" fontId="6" fillId="0" borderId="0" xfId="0" applyFont="1" applyFill="1"/>
    <xf numFmtId="0" fontId="0" fillId="0" borderId="0" xfId="0" applyAlignment="1">
      <alignment horizontal="left"/>
    </xf>
    <xf numFmtId="0" fontId="9" fillId="0" borderId="0" xfId="0" applyFont="1" applyFill="1"/>
    <xf numFmtId="0" fontId="12" fillId="0" borderId="0" xfId="0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/>
    <xf numFmtId="0" fontId="6" fillId="0" borderId="1" xfId="0" applyFont="1" applyFill="1" applyBorder="1" applyAlignment="1">
      <alignment horizontal="right" vertical="center"/>
    </xf>
    <xf numFmtId="0" fontId="8" fillId="0" borderId="1" xfId="0" applyFont="1" applyFill="1" applyBorder="1"/>
    <xf numFmtId="0" fontId="13" fillId="0" borderId="1" xfId="0" applyFont="1" applyFill="1" applyBorder="1"/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8" fillId="0" borderId="0" xfId="0" applyFont="1" applyFill="1"/>
    <xf numFmtId="0" fontId="11" fillId="0" borderId="0" xfId="0" applyFont="1" applyFill="1" applyAlignment="1">
      <alignment wrapText="1"/>
    </xf>
    <xf numFmtId="0" fontId="11" fillId="0" borderId="0" xfId="0" applyFont="1" applyFill="1"/>
    <xf numFmtId="0" fontId="12" fillId="0" borderId="0" xfId="0" applyFont="1" applyFill="1" applyBorder="1"/>
    <xf numFmtId="0" fontId="14" fillId="0" borderId="0" xfId="0" applyFont="1" applyFill="1"/>
    <xf numFmtId="0" fontId="9" fillId="0" borderId="1" xfId="0" applyFont="1" applyFill="1" applyBorder="1"/>
    <xf numFmtId="0" fontId="15" fillId="0" borderId="1" xfId="0" applyFont="1" applyFill="1" applyBorder="1"/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/>
    <xf numFmtId="0" fontId="6" fillId="2" borderId="1" xfId="0" applyFont="1" applyFill="1" applyBorder="1"/>
    <xf numFmtId="0" fontId="6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0" fontId="6" fillId="0" borderId="4" xfId="0" applyFont="1" applyFill="1" applyBorder="1"/>
    <xf numFmtId="0" fontId="6" fillId="0" borderId="4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X13" sqref="X13"/>
    </sheetView>
  </sheetViews>
  <sheetFormatPr defaultRowHeight="15" x14ac:dyDescent="0.25"/>
  <cols>
    <col min="1" max="1" width="2" style="1" customWidth="1"/>
    <col min="2" max="2" width="7" customWidth="1"/>
    <col min="3" max="3" width="29.42578125" customWidth="1"/>
    <col min="4" max="4" width="16.42578125" customWidth="1"/>
    <col min="5" max="5" width="8.140625" customWidth="1"/>
    <col min="6" max="6" width="7.42578125" customWidth="1"/>
    <col min="7" max="8" width="6.85546875" customWidth="1"/>
    <col min="10" max="10" width="7" customWidth="1"/>
    <col min="11" max="11" width="7.42578125" style="1" customWidth="1"/>
    <col min="12" max="12" width="8.85546875" customWidth="1"/>
    <col min="13" max="13" width="7.5703125" customWidth="1"/>
  </cols>
  <sheetData>
    <row r="1" spans="1:16" x14ac:dyDescent="0.25">
      <c r="B1" s="2"/>
      <c r="C1" s="2"/>
      <c r="D1" s="2"/>
      <c r="E1" s="2"/>
      <c r="F1" s="6"/>
      <c r="G1" s="6"/>
      <c r="H1" s="2"/>
      <c r="I1" s="2"/>
      <c r="J1" s="2"/>
      <c r="K1" s="2"/>
      <c r="L1" s="7"/>
    </row>
    <row r="2" spans="1:16" ht="57.75" customHeight="1" x14ac:dyDescent="0.25">
      <c r="C2" s="43" t="s">
        <v>26</v>
      </c>
      <c r="D2" s="43"/>
      <c r="E2" s="2"/>
      <c r="F2" s="2"/>
      <c r="H2" s="2"/>
      <c r="I2" s="2"/>
      <c r="J2" s="2"/>
      <c r="K2" s="2"/>
      <c r="L2" s="7"/>
    </row>
    <row r="3" spans="1:16" x14ac:dyDescent="0.25">
      <c r="B3" s="6"/>
      <c r="C3" s="2" t="s">
        <v>32</v>
      </c>
      <c r="D3" s="6"/>
      <c r="E3" s="6"/>
      <c r="F3" s="6"/>
      <c r="G3" s="6"/>
      <c r="H3" s="2"/>
      <c r="I3" s="2"/>
      <c r="K3" s="2"/>
      <c r="L3" s="2"/>
      <c r="M3" s="2"/>
    </row>
    <row r="4" spans="1:16" x14ac:dyDescent="0.25">
      <c r="B4" s="6"/>
      <c r="C4" s="6"/>
      <c r="D4" s="6"/>
      <c r="E4" s="6"/>
      <c r="F4" s="6"/>
      <c r="G4" s="6"/>
      <c r="I4" s="2"/>
      <c r="J4" s="2"/>
      <c r="K4" s="2"/>
      <c r="L4" s="2"/>
      <c r="M4" s="2"/>
    </row>
    <row r="5" spans="1:16" ht="15.75" x14ac:dyDescent="0.25">
      <c r="B5" s="6"/>
      <c r="C5" s="3"/>
      <c r="D5" s="4"/>
      <c r="E5" s="3"/>
      <c r="F5" s="3"/>
      <c r="G5" s="3"/>
      <c r="H5" s="3"/>
      <c r="I5" s="3"/>
      <c r="J5" s="6"/>
      <c r="K5" s="6"/>
      <c r="L5" s="6"/>
    </row>
    <row r="6" spans="1:16" ht="15.75" x14ac:dyDescent="0.25">
      <c r="B6" s="6"/>
      <c r="C6" s="3"/>
      <c r="D6" s="5" t="s">
        <v>33</v>
      </c>
      <c r="E6" s="3"/>
      <c r="F6" s="3"/>
      <c r="G6" s="3"/>
      <c r="H6" s="3"/>
      <c r="I6" s="3"/>
      <c r="J6" s="6"/>
      <c r="K6" s="6"/>
      <c r="L6" s="6"/>
      <c r="P6" s="9"/>
    </row>
    <row r="7" spans="1:16" ht="15.75" x14ac:dyDescent="0.25">
      <c r="B7" s="6"/>
      <c r="C7" s="3" t="s">
        <v>6</v>
      </c>
      <c r="D7" s="5"/>
      <c r="E7" s="3"/>
      <c r="F7" s="3"/>
      <c r="G7" s="3"/>
      <c r="H7" s="3"/>
      <c r="I7" s="3"/>
      <c r="J7" s="6"/>
      <c r="K7" s="6"/>
      <c r="L7" s="6"/>
    </row>
    <row r="8" spans="1:16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6" ht="78.75" x14ac:dyDescent="0.25">
      <c r="A9" s="8"/>
      <c r="B9" s="24" t="s">
        <v>34</v>
      </c>
      <c r="C9" s="24" t="s">
        <v>31</v>
      </c>
      <c r="D9" s="11"/>
      <c r="E9" s="25">
        <f>L22</f>
        <v>4320</v>
      </c>
      <c r="F9" s="11" t="s">
        <v>13</v>
      </c>
      <c r="G9" s="11"/>
      <c r="H9" s="11"/>
      <c r="I9" s="11"/>
      <c r="J9" s="11"/>
      <c r="K9" s="11"/>
      <c r="L9" s="11"/>
      <c r="M9" s="11"/>
    </row>
    <row r="10" spans="1:16" ht="15.75" x14ac:dyDescent="0.25">
      <c r="A10" s="8"/>
      <c r="B10" s="11" t="s">
        <v>29</v>
      </c>
      <c r="C10" s="11">
        <f>J22</f>
        <v>1920</v>
      </c>
      <c r="D10" s="11"/>
      <c r="E10" s="25">
        <f>L30+L33</f>
        <v>8640</v>
      </c>
      <c r="F10" s="11" t="s">
        <v>14</v>
      </c>
      <c r="G10" s="11"/>
      <c r="H10" s="11"/>
      <c r="I10" s="11"/>
      <c r="J10" s="11"/>
      <c r="K10" s="11"/>
      <c r="L10" s="11"/>
      <c r="M10" s="26"/>
    </row>
    <row r="11" spans="1:16" ht="15.75" x14ac:dyDescent="0.25">
      <c r="A11" s="8"/>
      <c r="B11" s="11" t="s">
        <v>30</v>
      </c>
      <c r="C11" s="11">
        <f>J30+J33</f>
        <v>3840</v>
      </c>
      <c r="D11" s="11"/>
      <c r="E11" s="25">
        <f>L26</f>
        <v>1440</v>
      </c>
      <c r="F11" s="11" t="s">
        <v>15</v>
      </c>
      <c r="G11" s="11"/>
      <c r="H11" s="11"/>
      <c r="I11" s="11"/>
      <c r="J11" s="11"/>
      <c r="K11" s="11"/>
      <c r="L11" s="11"/>
      <c r="M11" s="26"/>
    </row>
    <row r="12" spans="1:16" ht="15.75" x14ac:dyDescent="0.25">
      <c r="A12" s="8"/>
      <c r="B12" s="11" t="s">
        <v>15</v>
      </c>
      <c r="C12" s="27">
        <f>J26</f>
        <v>640</v>
      </c>
      <c r="D12" s="27"/>
      <c r="E12" s="27">
        <f>E11+E10+E9</f>
        <v>14400</v>
      </c>
      <c r="F12" s="11" t="s">
        <v>16</v>
      </c>
      <c r="G12" s="11"/>
      <c r="H12" s="11" t="s">
        <v>17</v>
      </c>
      <c r="I12" s="11">
        <f>F22+F34</f>
        <v>10</v>
      </c>
      <c r="J12" s="11" t="s">
        <v>8</v>
      </c>
      <c r="K12" s="11">
        <f>G22+G34</f>
        <v>110</v>
      </c>
      <c r="L12" s="11"/>
      <c r="M12" s="26"/>
    </row>
    <row r="13" spans="1:16" ht="75" x14ac:dyDescent="0.25">
      <c r="A13" s="23"/>
      <c r="B13" s="28"/>
      <c r="C13" s="13" t="s">
        <v>0</v>
      </c>
      <c r="D13" s="18" t="s">
        <v>25</v>
      </c>
      <c r="E13" s="13" t="s">
        <v>19</v>
      </c>
      <c r="F13" s="12" t="s">
        <v>3</v>
      </c>
      <c r="G13" s="13" t="s">
        <v>4</v>
      </c>
      <c r="H13" s="13" t="s">
        <v>1</v>
      </c>
      <c r="I13" s="13" t="s">
        <v>2</v>
      </c>
      <c r="J13" s="13" t="s">
        <v>5</v>
      </c>
      <c r="K13" s="13" t="s">
        <v>10</v>
      </c>
      <c r="L13" s="13" t="s">
        <v>7</v>
      </c>
      <c r="M13" s="13" t="s">
        <v>27</v>
      </c>
    </row>
    <row r="14" spans="1:16" x14ac:dyDescent="0.25">
      <c r="A14" s="23"/>
      <c r="B14" s="10"/>
      <c r="C14" s="39"/>
      <c r="D14" s="40"/>
      <c r="E14" s="39"/>
      <c r="F14" s="39"/>
      <c r="G14" s="40"/>
      <c r="H14" s="40"/>
      <c r="I14" s="40"/>
      <c r="J14" s="40"/>
      <c r="K14" s="40"/>
      <c r="L14" s="40"/>
      <c r="M14" s="40"/>
    </row>
    <row r="15" spans="1:16" x14ac:dyDescent="0.25">
      <c r="A15" s="23"/>
      <c r="B15" s="28"/>
      <c r="C15" s="41" t="s">
        <v>11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6" x14ac:dyDescent="0.25">
      <c r="A16" s="23"/>
      <c r="B16" s="28"/>
      <c r="C16" s="12"/>
      <c r="D16" s="12"/>
      <c r="E16" s="8" t="s">
        <v>20</v>
      </c>
      <c r="F16" s="14">
        <v>1</v>
      </c>
      <c r="G16" s="14">
        <v>10</v>
      </c>
      <c r="H16" s="15">
        <v>4</v>
      </c>
      <c r="I16" s="15">
        <f>H16*36</f>
        <v>144</v>
      </c>
      <c r="J16" s="12">
        <f>G16*H16*16</f>
        <v>640</v>
      </c>
      <c r="K16" s="12">
        <f>G16*H16*20</f>
        <v>800</v>
      </c>
      <c r="L16" s="12">
        <f>H16*36*G16</f>
        <v>1440</v>
      </c>
      <c r="M16" s="16">
        <f>H16/18</f>
        <v>0.22222222222222221</v>
      </c>
    </row>
    <row r="17" spans="1:13" x14ac:dyDescent="0.25">
      <c r="A17" s="23"/>
      <c r="B17" s="28"/>
      <c r="C17" s="15"/>
      <c r="D17" s="17"/>
      <c r="E17" s="14" t="s">
        <v>21</v>
      </c>
      <c r="F17" s="14">
        <v>1</v>
      </c>
      <c r="G17" s="14">
        <v>10</v>
      </c>
      <c r="H17" s="15">
        <v>4</v>
      </c>
      <c r="I17" s="15">
        <v>144</v>
      </c>
      <c r="J17" s="12">
        <f t="shared" ref="J17" si="0">G17*H17*16</f>
        <v>640</v>
      </c>
      <c r="K17" s="12">
        <f t="shared" ref="K17" si="1">G17*H17*20</f>
        <v>800</v>
      </c>
      <c r="L17" s="12">
        <f t="shared" ref="L17" si="2">H17*36*G17</f>
        <v>1440</v>
      </c>
      <c r="M17" s="16">
        <f t="shared" ref="M17" si="3">H17/18</f>
        <v>0.22222222222222221</v>
      </c>
    </row>
    <row r="18" spans="1:13" x14ac:dyDescent="0.25">
      <c r="A18" s="23"/>
      <c r="B18" s="28">
        <v>30116</v>
      </c>
      <c r="C18" s="35" t="s">
        <v>9</v>
      </c>
      <c r="D18" s="37">
        <v>30116</v>
      </c>
      <c r="E18" s="34"/>
      <c r="F18" s="34">
        <f>F17+F16</f>
        <v>2</v>
      </c>
      <c r="G18" s="34">
        <f>G16+G17</f>
        <v>20</v>
      </c>
      <c r="H18" s="35">
        <f>H17+H16</f>
        <v>8</v>
      </c>
      <c r="I18" s="35">
        <f>I17+I16</f>
        <v>288</v>
      </c>
      <c r="J18" s="32">
        <f>J16+J17</f>
        <v>1280</v>
      </c>
      <c r="K18" s="32">
        <f>K17+K16</f>
        <v>1600</v>
      </c>
      <c r="L18" s="32">
        <f>L16+L17</f>
        <v>2880</v>
      </c>
      <c r="M18" s="32"/>
    </row>
    <row r="19" spans="1:13" x14ac:dyDescent="0.25">
      <c r="A19" s="23"/>
      <c r="B19" s="28"/>
      <c r="C19" s="12"/>
      <c r="D19" s="12"/>
      <c r="E19" s="8" t="s">
        <v>21</v>
      </c>
      <c r="F19" s="12">
        <v>1</v>
      </c>
      <c r="G19" s="14">
        <v>10</v>
      </c>
      <c r="H19" s="15">
        <v>4</v>
      </c>
      <c r="I19" s="15">
        <f>H19*36</f>
        <v>144</v>
      </c>
      <c r="J19" s="12">
        <f>G19*H19*16</f>
        <v>640</v>
      </c>
      <c r="K19" s="12">
        <f>G19*H19*20</f>
        <v>800</v>
      </c>
      <c r="L19" s="12">
        <f>H19*36*G19</f>
        <v>1440</v>
      </c>
      <c r="M19" s="16">
        <f>H19/18</f>
        <v>0.22222222222222221</v>
      </c>
    </row>
    <row r="20" spans="1:13" x14ac:dyDescent="0.25">
      <c r="A20" s="23"/>
      <c r="B20" s="28"/>
      <c r="C20" s="12"/>
      <c r="D20" s="12"/>
      <c r="E20" s="14"/>
      <c r="F20" s="12">
        <v>0</v>
      </c>
      <c r="G20" s="14">
        <v>0</v>
      </c>
      <c r="H20" s="15">
        <v>0</v>
      </c>
      <c r="I20" s="15">
        <f t="shared" ref="I20" si="4">H20*36</f>
        <v>0</v>
      </c>
      <c r="J20" s="12">
        <f t="shared" ref="J20" si="5">G20*H20*16</f>
        <v>0</v>
      </c>
      <c r="K20" s="12">
        <f t="shared" ref="K20" si="6">G20*H20*20</f>
        <v>0</v>
      </c>
      <c r="L20" s="12">
        <f t="shared" ref="L20" si="7">H20*36*G20</f>
        <v>0</v>
      </c>
      <c r="M20" s="16">
        <f t="shared" ref="M20" si="8">H20/18</f>
        <v>0</v>
      </c>
    </row>
    <row r="21" spans="1:13" x14ac:dyDescent="0.25">
      <c r="A21" s="23"/>
      <c r="B21" s="28">
        <v>30198</v>
      </c>
      <c r="C21" s="36" t="s">
        <v>22</v>
      </c>
      <c r="D21" s="32">
        <v>30198</v>
      </c>
      <c r="E21" s="32"/>
      <c r="F21" s="32">
        <f>F19+F20</f>
        <v>1</v>
      </c>
      <c r="G21" s="34">
        <v>10</v>
      </c>
      <c r="H21" s="35">
        <f>H20+H19</f>
        <v>4</v>
      </c>
      <c r="I21" s="35">
        <f>I20+I19</f>
        <v>144</v>
      </c>
      <c r="J21" s="32">
        <f>J20+J19</f>
        <v>640</v>
      </c>
      <c r="K21" s="32">
        <f>K20+K19</f>
        <v>800</v>
      </c>
      <c r="L21" s="32">
        <f>L19+L20</f>
        <v>1440</v>
      </c>
      <c r="M21" s="32"/>
    </row>
    <row r="22" spans="1:13" x14ac:dyDescent="0.25">
      <c r="A22" s="23"/>
      <c r="B22" s="29"/>
      <c r="C22" s="22"/>
      <c r="D22" s="20"/>
      <c r="E22" s="22"/>
      <c r="F22" s="22">
        <f>F21+F18</f>
        <v>3</v>
      </c>
      <c r="G22" s="22">
        <f>G21+G18</f>
        <v>30</v>
      </c>
      <c r="H22" s="21"/>
      <c r="I22" s="21"/>
      <c r="J22" s="19">
        <f>J18+J21</f>
        <v>1920</v>
      </c>
      <c r="K22" s="19">
        <f>K21+K18</f>
        <v>2400</v>
      </c>
      <c r="L22" s="19">
        <f>L18+L21</f>
        <v>4320</v>
      </c>
      <c r="M22" s="19"/>
    </row>
    <row r="23" spans="1:13" x14ac:dyDescent="0.25">
      <c r="A23" s="23"/>
      <c r="B23" s="28"/>
      <c r="C23" s="41" t="s">
        <v>12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1:13" x14ac:dyDescent="0.25">
      <c r="A24" s="23"/>
      <c r="B24" s="28"/>
      <c r="C24" s="30"/>
      <c r="D24" s="18"/>
      <c r="E24" s="14" t="s">
        <v>21</v>
      </c>
      <c r="F24" s="14">
        <v>1</v>
      </c>
      <c r="G24" s="14">
        <v>10</v>
      </c>
      <c r="H24" s="15">
        <v>2</v>
      </c>
      <c r="I24" s="15">
        <f>H24*36</f>
        <v>72</v>
      </c>
      <c r="J24" s="12">
        <f>G24*H24*16</f>
        <v>320</v>
      </c>
      <c r="K24" s="12">
        <f>G24*H24*20</f>
        <v>400</v>
      </c>
      <c r="L24" s="12">
        <f>H24*36*G24</f>
        <v>720</v>
      </c>
      <c r="M24" s="16">
        <f>H24/18</f>
        <v>0.1111111111111111</v>
      </c>
    </row>
    <row r="25" spans="1:13" x14ac:dyDescent="0.25">
      <c r="A25" s="23"/>
      <c r="B25" s="28"/>
      <c r="C25" s="8"/>
      <c r="D25" s="12"/>
      <c r="E25" s="14" t="s">
        <v>20</v>
      </c>
      <c r="F25" s="14">
        <v>1</v>
      </c>
      <c r="G25" s="14">
        <v>10</v>
      </c>
      <c r="H25" s="15">
        <v>2</v>
      </c>
      <c r="I25" s="15">
        <f t="shared" ref="I25" si="9">H25*36</f>
        <v>72</v>
      </c>
      <c r="J25" s="12">
        <f t="shared" ref="J25" si="10">G25*H25*16</f>
        <v>320</v>
      </c>
      <c r="K25" s="12">
        <f t="shared" ref="K25" si="11">G25*H25*20</f>
        <v>400</v>
      </c>
      <c r="L25" s="12">
        <f t="shared" ref="L25" si="12">H25*36*G25</f>
        <v>720</v>
      </c>
      <c r="M25" s="16">
        <f t="shared" ref="M25" si="13">H25/18</f>
        <v>0.1111111111111111</v>
      </c>
    </row>
    <row r="26" spans="1:13" x14ac:dyDescent="0.25">
      <c r="A26" s="23"/>
      <c r="B26" s="28">
        <v>21510</v>
      </c>
      <c r="C26" s="33" t="s">
        <v>28</v>
      </c>
      <c r="D26" s="32">
        <v>21510</v>
      </c>
      <c r="E26" s="34"/>
      <c r="F26" s="34">
        <f>F25+F24</f>
        <v>2</v>
      </c>
      <c r="G26" s="34">
        <f>G24+G25</f>
        <v>20</v>
      </c>
      <c r="H26" s="35">
        <f>H25+H24</f>
        <v>4</v>
      </c>
      <c r="I26" s="35">
        <f>I25+I24</f>
        <v>144</v>
      </c>
      <c r="J26" s="32">
        <f>J25+J24</f>
        <v>640</v>
      </c>
      <c r="K26" s="32">
        <f>K25+K24</f>
        <v>800</v>
      </c>
      <c r="L26" s="32">
        <f>L24+L25</f>
        <v>1440</v>
      </c>
      <c r="M26" s="32"/>
    </row>
    <row r="27" spans="1:13" x14ac:dyDescent="0.25">
      <c r="A27" s="23"/>
      <c r="B27" s="28"/>
      <c r="C27" s="31"/>
      <c r="D27" s="12"/>
      <c r="E27" s="12" t="s">
        <v>21</v>
      </c>
      <c r="F27" s="14">
        <v>1</v>
      </c>
      <c r="G27" s="14">
        <v>12</v>
      </c>
      <c r="H27" s="15">
        <v>4</v>
      </c>
      <c r="I27" s="15">
        <f>H27*36</f>
        <v>144</v>
      </c>
      <c r="J27" s="12">
        <f>G27*H27*16</f>
        <v>768</v>
      </c>
      <c r="K27" s="12">
        <f>G27*H27*20</f>
        <v>960</v>
      </c>
      <c r="L27" s="12">
        <f>H27*36*G27</f>
        <v>1728</v>
      </c>
      <c r="M27" s="16">
        <f>H27/18</f>
        <v>0.22222222222222221</v>
      </c>
    </row>
    <row r="28" spans="1:13" x14ac:dyDescent="0.25">
      <c r="A28" s="23"/>
      <c r="B28" s="28"/>
      <c r="C28" s="30"/>
      <c r="D28" s="12"/>
      <c r="E28" s="14" t="s">
        <v>20</v>
      </c>
      <c r="F28" s="14">
        <v>1</v>
      </c>
      <c r="G28" s="14">
        <v>12</v>
      </c>
      <c r="H28" s="15">
        <v>4</v>
      </c>
      <c r="I28" s="15">
        <f t="shared" ref="I28" si="14">H28*36</f>
        <v>144</v>
      </c>
      <c r="J28" s="12">
        <f t="shared" ref="J28:J29" si="15">G28*H28*16</f>
        <v>768</v>
      </c>
      <c r="K28" s="12">
        <f t="shared" ref="K28:K29" si="16">G28*H28*20</f>
        <v>960</v>
      </c>
      <c r="L28" s="12">
        <f t="shared" ref="L28:L29" si="17">H28*36*G28</f>
        <v>1728</v>
      </c>
      <c r="M28" s="16">
        <f t="shared" ref="M28:M29" si="18">H28/18</f>
        <v>0.22222222222222221</v>
      </c>
    </row>
    <row r="29" spans="1:13" x14ac:dyDescent="0.25">
      <c r="A29" s="23"/>
      <c r="B29" s="28"/>
      <c r="C29" s="30"/>
      <c r="D29" s="12"/>
      <c r="E29" s="14" t="s">
        <v>23</v>
      </c>
      <c r="F29" s="14">
        <v>1</v>
      </c>
      <c r="G29" s="14">
        <v>12</v>
      </c>
      <c r="H29" s="15">
        <v>4</v>
      </c>
      <c r="I29" s="15">
        <v>144</v>
      </c>
      <c r="J29" s="12">
        <f t="shared" si="15"/>
        <v>768</v>
      </c>
      <c r="K29" s="12">
        <f t="shared" si="16"/>
        <v>960</v>
      </c>
      <c r="L29" s="12">
        <f t="shared" si="17"/>
        <v>1728</v>
      </c>
      <c r="M29" s="16">
        <f t="shared" si="18"/>
        <v>0.22222222222222221</v>
      </c>
    </row>
    <row r="30" spans="1:13" x14ac:dyDescent="0.25">
      <c r="A30" s="23"/>
      <c r="B30" s="28">
        <v>30085</v>
      </c>
      <c r="C30" s="33" t="s">
        <v>18</v>
      </c>
      <c r="D30" s="32">
        <v>30085</v>
      </c>
      <c r="E30" s="34"/>
      <c r="F30" s="34">
        <f>F28+F27+F29</f>
        <v>3</v>
      </c>
      <c r="G30" s="34">
        <f>G27+G28+G29</f>
        <v>36</v>
      </c>
      <c r="H30" s="35">
        <f>H28+H27</f>
        <v>8</v>
      </c>
      <c r="I30" s="35">
        <f>I28+I27</f>
        <v>288</v>
      </c>
      <c r="J30" s="32">
        <f>J29+J28+J27</f>
        <v>2304</v>
      </c>
      <c r="K30" s="32">
        <f>K29+K28+K27</f>
        <v>2880</v>
      </c>
      <c r="L30" s="32">
        <f>L29+L28+L27</f>
        <v>5184</v>
      </c>
      <c r="M30" s="32"/>
    </row>
    <row r="31" spans="1:13" x14ac:dyDescent="0.25">
      <c r="A31" s="23"/>
      <c r="B31" s="28"/>
      <c r="C31" s="31"/>
      <c r="D31" s="12"/>
      <c r="E31" s="12" t="s">
        <v>21</v>
      </c>
      <c r="F31" s="14">
        <v>1</v>
      </c>
      <c r="G31" s="14">
        <v>12</v>
      </c>
      <c r="H31" s="15">
        <v>4</v>
      </c>
      <c r="I31" s="15">
        <f>H31*36</f>
        <v>144</v>
      </c>
      <c r="J31" s="12">
        <f>G31*H31*16</f>
        <v>768</v>
      </c>
      <c r="K31" s="12">
        <f>G31*H31*20</f>
        <v>960</v>
      </c>
      <c r="L31" s="12">
        <f>H31*36*G31</f>
        <v>1728</v>
      </c>
      <c r="M31" s="16">
        <f>H31/18</f>
        <v>0.22222222222222221</v>
      </c>
    </row>
    <row r="32" spans="1:13" x14ac:dyDescent="0.25">
      <c r="A32" s="23"/>
      <c r="B32" s="28"/>
      <c r="C32" s="30"/>
      <c r="D32" s="12"/>
      <c r="E32" s="14" t="s">
        <v>20</v>
      </c>
      <c r="F32" s="14">
        <v>1</v>
      </c>
      <c r="G32" s="14">
        <v>12</v>
      </c>
      <c r="H32" s="15">
        <v>4</v>
      </c>
      <c r="I32" s="15">
        <f t="shared" ref="I32" si="19">H32*36</f>
        <v>144</v>
      </c>
      <c r="J32" s="12">
        <f t="shared" ref="J32" si="20">G32*H32*16</f>
        <v>768</v>
      </c>
      <c r="K32" s="12">
        <f t="shared" ref="K32" si="21">G32*H32*20</f>
        <v>960</v>
      </c>
      <c r="L32" s="12">
        <f t="shared" ref="L32" si="22">H32*36*G32</f>
        <v>1728</v>
      </c>
      <c r="M32" s="16">
        <f t="shared" ref="M32" si="23">H32/18</f>
        <v>0.22222222222222221</v>
      </c>
    </row>
    <row r="33" spans="1:13" x14ac:dyDescent="0.25">
      <c r="A33" s="23"/>
      <c r="B33" s="28">
        <v>28510</v>
      </c>
      <c r="C33" s="38" t="s">
        <v>24</v>
      </c>
      <c r="D33" s="32">
        <v>28510</v>
      </c>
      <c r="E33" s="34"/>
      <c r="F33" s="34">
        <f>F31+F32</f>
        <v>2</v>
      </c>
      <c r="G33" s="34">
        <f>G31+G32</f>
        <v>24</v>
      </c>
      <c r="H33" s="35">
        <f>H32+H31</f>
        <v>8</v>
      </c>
      <c r="I33" s="35">
        <f>I32+I31</f>
        <v>288</v>
      </c>
      <c r="J33" s="32">
        <f>J32+J31</f>
        <v>1536</v>
      </c>
      <c r="K33" s="32">
        <f>K32+K31</f>
        <v>1920</v>
      </c>
      <c r="L33" s="32">
        <f>L32+L31</f>
        <v>3456</v>
      </c>
      <c r="M33" s="32"/>
    </row>
    <row r="34" spans="1:13" x14ac:dyDescent="0.25">
      <c r="A34" s="23"/>
      <c r="B34" s="29"/>
      <c r="C34" s="20"/>
      <c r="D34" s="22"/>
      <c r="E34" s="22"/>
      <c r="F34" s="22">
        <f>F26+F30+F33</f>
        <v>7</v>
      </c>
      <c r="G34" s="22">
        <f>G26+G30+G33</f>
        <v>80</v>
      </c>
      <c r="H34" s="21"/>
      <c r="I34" s="21">
        <f>I26+I30+I33</f>
        <v>720</v>
      </c>
      <c r="J34" s="19">
        <f>J33+J30+J26</f>
        <v>4480</v>
      </c>
      <c r="K34" s="19">
        <f>K33+K30+K26</f>
        <v>5600</v>
      </c>
      <c r="L34" s="19">
        <f>L33+L30+L26</f>
        <v>10080</v>
      </c>
      <c r="M34" s="19"/>
    </row>
    <row r="35" spans="1:13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</sheetData>
  <mergeCells count="3">
    <mergeCell ref="C15:M15"/>
    <mergeCell ref="C23:M23"/>
    <mergeCell ref="C2:D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9" sqref="N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2024-08-13T02:58:31Z</dcterms:modified>
</cp:coreProperties>
</file>